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HUY HONG\Công khai\DU TOAN\"/>
    </mc:Choice>
  </mc:AlternateContent>
  <bookViews>
    <workbookView xWindow="0" yWindow="0" windowWidth="20490" windowHeight="7650"/>
  </bookViews>
  <sheets>
    <sheet name="Sheet1" sheetId="1" r:id="rId1"/>
  </sheet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9" i="1" l="1"/>
  <c r="G39" i="1" l="1"/>
  <c r="G38" i="1"/>
  <c r="G29" i="1" l="1"/>
  <c r="G24" i="1"/>
  <c r="G22" i="1"/>
  <c r="G20" i="1"/>
  <c r="G12" i="1"/>
  <c r="H12" i="1"/>
  <c r="G10" i="1"/>
  <c r="H10" i="1"/>
  <c r="G11" i="1"/>
  <c r="H11" i="1"/>
  <c r="G13" i="1"/>
  <c r="H13" i="1"/>
  <c r="G14" i="1"/>
  <c r="H14" i="1"/>
  <c r="G15" i="1"/>
  <c r="H15" i="1"/>
  <c r="G18" i="1"/>
  <c r="H18" i="1"/>
  <c r="G21" i="1"/>
  <c r="H21" i="1"/>
  <c r="H22" i="1"/>
  <c r="G23" i="1"/>
  <c r="H23" i="1"/>
  <c r="H24" i="1"/>
  <c r="G25" i="1"/>
  <c r="H25" i="1"/>
  <c r="G26" i="1"/>
  <c r="H26" i="1"/>
  <c r="G27" i="1"/>
  <c r="H27" i="1"/>
  <c r="G28" i="1"/>
  <c r="H28" i="1"/>
  <c r="H29" i="1"/>
  <c r="G30" i="1"/>
  <c r="H30" i="1"/>
  <c r="G31" i="1"/>
  <c r="H31" i="1"/>
  <c r="G32" i="1"/>
  <c r="H32" i="1"/>
  <c r="G33" i="1"/>
  <c r="H33" i="1"/>
  <c r="G36" i="1"/>
  <c r="G37" i="1"/>
  <c r="G40" i="1"/>
  <c r="G41" i="1"/>
  <c r="D19" i="1" l="1"/>
  <c r="D9" i="1" s="1"/>
  <c r="E19" i="1"/>
  <c r="E9" i="1" s="1"/>
  <c r="F19" i="1"/>
  <c r="F9" i="1" s="1"/>
  <c r="D35" i="1"/>
  <c r="E35" i="1"/>
  <c r="F35" i="1"/>
  <c r="C19" i="1"/>
  <c r="G19" i="1" s="1"/>
  <c r="C35" i="1"/>
  <c r="G35" i="1" l="1"/>
  <c r="H19" i="1"/>
  <c r="G9" i="1"/>
  <c r="D8" i="1"/>
  <c r="E8" i="1"/>
  <c r="F8" i="1"/>
  <c r="A37" i="1"/>
  <c r="A38" i="1" s="1"/>
  <c r="A39" i="1" s="1"/>
  <c r="A11" i="1"/>
  <c r="A12" i="1" s="1"/>
  <c r="A13" i="1" s="1"/>
  <c r="A14" i="1" s="1"/>
  <c r="A15" i="1" s="1"/>
  <c r="A18" i="1" s="1"/>
  <c r="A19" i="1" s="1"/>
  <c r="A24" i="1" s="1"/>
  <c r="A25" i="1" s="1"/>
  <c r="A26" i="1" s="1"/>
  <c r="A27" i="1" s="1"/>
  <c r="A28" i="1" s="1"/>
  <c r="C8" i="1" l="1"/>
  <c r="G8" i="1" s="1"/>
  <c r="H9" i="1"/>
  <c r="H8" i="1"/>
</calcChain>
</file>

<file path=xl/sharedStrings.xml><?xml version="1.0" encoding="utf-8"?>
<sst xmlns="http://schemas.openxmlformats.org/spreadsheetml/2006/main" count="91" uniqueCount="51">
  <si>
    <t>(Dự toán trình Hội đồng nhân dân)</t>
  </si>
  <si>
    <t>STT</t>
  </si>
  <si>
    <t>NỘI DUNG</t>
  </si>
  <si>
    <t>I</t>
  </si>
  <si>
    <t>II</t>
  </si>
  <si>
    <t>III</t>
  </si>
  <si>
    <t>IV</t>
  </si>
  <si>
    <t>-</t>
  </si>
  <si>
    <t>Biểu số 35/CK-NSNN</t>
  </si>
  <si>
    <t>SO SÁNH (%)</t>
  </si>
  <si>
    <t>TỔNG THU NGÂN SÁCH NHÀ NƯỚC</t>
  </si>
  <si>
    <t>Thu nội địa</t>
  </si>
  <si>
    <t>Thu từ khu vực DNNN do Trung ương quản lý</t>
  </si>
  <si>
    <t>Thu từ khu vực DNNN do địa phương quản lý</t>
  </si>
  <si>
    <t xml:space="preserve">Thu từ khu vực doanh nghiệp có vốn đầu tư nước ngoài </t>
  </si>
  <si>
    <t>Thu từ khu vực kinh tế ngoài quốc doanh</t>
  </si>
  <si>
    <t>Thuế thu nhập cá nhân</t>
  </si>
  <si>
    <t>Thuế bảo vệ môi trường</t>
  </si>
  <si>
    <t>Thuế  BVMT thu từ hàng hóa sản xuất, kinh doanh trong nước</t>
  </si>
  <si>
    <t>Thuế  BVMT thu từ hàng hóa nhập khẩu</t>
  </si>
  <si>
    <t>Lệ phí trước bạ</t>
  </si>
  <si>
    <t xml:space="preserve">Thu phí, lệ phí </t>
  </si>
  <si>
    <t xml:space="preserve"> Phí và lệ phí trung ương</t>
  </si>
  <si>
    <t xml:space="preserve"> Phí và lệ phí địa phương</t>
  </si>
  <si>
    <t xml:space="preserve"> Phí và lệ phí huyện</t>
  </si>
  <si>
    <t xml:space="preserve"> Phí và lệ phí xã, phường</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</si>
  <si>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</si>
  <si>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</si>
  <si>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</si>
  <si>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</si>
  <si>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</si>
  <si>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</si>
  <si>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</si>
  <si>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</si>
  <si>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</si>
  <si>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</si>
  <si>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 xml:space="preserve">Thu từ dầu thô </t>
  </si>
  <si>
    <t>Thu từ hoạt động xuất, nhập khẩu</t>
  </si>
  <si>
    <t>Thuế giá trị gia tăng thu từ hàng hóa nhập khẩu</t>
  </si>
  <si>
    <t>Thuế xuất khẩu</t>
  </si>
  <si>
    <t>Thuế nhập khẩu</t>
  </si>
  <si>
    <t>Thuế tiêu thụ đặc biệt thu từ hàng hóa nhập khẩu</t>
  </si>
  <si>
    <t>Thu khác</t>
  </si>
  <si>
    <t>Thu viện trợ</t>
  </si>
  <si>
    <t>TỔNG THU
NSNN</t>
  </si>
  <si>
    <t>Thuế bảo vệ môi trường thu từ hàng hóa nhập khẩu</t>
  </si>
  <si>
    <t>THU
NSĐP</t>
  </si>
  <si>
    <t>UBND TỈNH KHÁNH HÒA</t>
  </si>
  <si>
    <t>DỰ TOÁN THU NGÂN SÁCH NHÀ NƯỚC NĂM 2024</t>
  </si>
  <si>
    <t>DỰ TOÁN NĂM 2024</t>
  </si>
  <si>
    <t>ƯỚC THỰC HIỆN NĂM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</si>
</sst>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quot;&quot;;_(@_)"/>
    <numFmt numFmtId="165" formatCode="_(* #,##0_);_(* \(#,##0\);_(* &quot;-&quot;??_);_(@_)"/>
  </numFmts>
  <fonts count="20">
    <font>
      <sz val="11"/>
      <color theme="1"/>
      <name val="Calibri"/>
      <family val="2"/>
      <scheme val="minor"/>
    </font>
    <font>
      <sz val="12"/>
      <name val=".VnArial Narrow"/>
    </font>
    <font>
      <sz val="12"/>
      <name val=".VnArial Narrow"/>
      <family val="2"/>
    </font>
    <font>
      <sz val="12"/>
      <name val="Times New Roman"/>
      <family val="1"/>
    </font>
    <font>
      <b/>
      <sz val="12"/>
      <name val="Times New Roman"/>
      <family val="1"/>
    </font>
    <font>
      <i/>
      <sz val="12"/>
      <name val="Times New Roman"/>
      <family val="1"/>
    </font>
    <font>
      <sz val="13"/>
      <name val="Times New Roman"/>
      <family val="1"/>
    </font>
    <font>
      <b/>
      <sz val="14"/>
      <name val="Times New Roman"/>
      <family val="1"/>
    </font>
    <font>
      <i/>
      <sz val="14"/>
      <name val="Times New Roman"/>
      <family val="1"/>
    </font>
    <font>
      <sz val="14"/>
      <name val="Times New Roman"/>
      <family val="1"/>
    </font>
    <font>
      <b/>
      <sz val="11"/>
      <name val="Times New Roman"/>
      <family val="1"/>
    </font>
    <font>
      <sz val="16"/>
      <name val="Times New Roman"/>
      <family val="1"/>
    </font>
    <font>
      <sz val="12"/>
      <name val=".VnTime"/>
      <family val="2"/>
    </font>
    <font>
      <sz val="10"/>
      <name val="Arial"/>
      <family val="2"/>
      <charset val="163"/>
    </font>
    <font>
      <sz val="13"/>
      <name val=".VnTime"/>
      <family val="2"/>
    </font>
    <font>
      <sz val="11"/>
      <name val="Times New Roman"/>
      <family val="1"/>
      <charset val="163"/>
    </font>
    <font>
      <sz val="11"/>
      <name val="Times New Roman"/>
      <family val="1"/>
    </font>
    <font>
      <sz val="11"/>
      <color theme="1"/>
      <name val="Calibri"/>
      <family val="2"/>
      <charset val="163"/>
      <scheme val="minor"/>
    </font>
    <font>
      <sz val="11"/>
      <color theme="1"/>
      <name val="Calibri"/>
      <family val="2"/>
      <scheme val="minor"/>
    </font>
    <font>
      <b/>
      <u/>
      <sz val="12"/>
      <name val="Times New Roman"/>
      <family val="1"/>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s>
  <cellStyleXfs count="12">
    <xf numFmtId="0" fontId="0" fillId="0" borderId="0"/>
    <xf numFmtId="43" fontId="15" fillId="0" borderId="0" applyFont="0" applyFill="0" applyBorder="0" applyAlignment="0" applyProtection="0"/>
    <xf numFmtId="44" fontId="15" fillId="0" borderId="0" applyFont="0" applyFill="0" applyBorder="0" applyAlignment="0" applyProtection="0"/>
    <xf numFmtId="164" fontId="14" fillId="0" borderId="0" applyFont="0" applyFill="0" applyBorder="0" applyAlignment="0" applyProtection="0"/>
    <xf numFmtId="0" fontId="12" fillId="0" borderId="0"/>
    <xf numFmtId="0" fontId="13" fillId="0" borderId="0"/>
    <xf numFmtId="0" fontId="2" fillId="0" borderId="0"/>
    <xf numFmtId="0" fontId="17" fillId="0" borderId="0"/>
    <xf numFmtId="0" fontId="12" fillId="0" borderId="0"/>
    <xf numFmtId="0" fontId="15" fillId="0" borderId="0"/>
    <xf numFmtId="0" fontId="1" fillId="0" borderId="0"/>
    <xf numFmtId="43" fontId="18" fillId="0" borderId="0" applyFont="0" applyFill="0" applyBorder="0" applyAlignment="0" applyProtection="0"/>
  </cellStyleXfs>
  <cellXfs count="55">
    <xf numFmtId="0" fontId="0" fillId="0" borderId="0" xfId="0"/>
    <xf numFmtId="0" fontId="9" fillId="0" borderId="0" xfId="4" applyFont="1" applyFill="1"/>
    <xf numFmtId="0" fontId="4" fillId="0" borderId="0" xfId="0" applyFont="1" applyFill="1" applyAlignment="1">
      <alignment horizontal="centerContinuous"/>
    </xf>
    <xf numFmtId="0" fontId="3" fillId="0" borderId="0" xfId="0" applyFont="1" applyFill="1" applyAlignment="1">
      <alignment horizontal="centerContinuous"/>
    </xf>
    <xf numFmtId="0" fontId="3" fillId="0" borderId="0" xfId="0" applyFont="1" applyFill="1" applyAlignment="1">
      <alignment horizontal="right"/>
    </xf>
    <xf numFmtId="0" fontId="3" fillId="0" borderId="0" xfId="0" applyFont="1" applyFill="1"/>
    <xf numFmtId="0" fontId="9" fillId="0" borderId="0" xfId="0" applyFont="1" applyFill="1"/>
    <xf numFmtId="0" fontId="4" fillId="0" borderId="1" xfId="0" applyFont="1" applyFill="1" applyBorder="1" applyAlignment="1">
      <alignment horizontal="center"/>
    </xf>
    <xf numFmtId="0" fontId="4" fillId="0" borderId="2" xfId="0" applyFont="1" applyFill="1" applyBorder="1" applyAlignment="1">
      <alignment horizontal="center"/>
    </xf>
    <xf numFmtId="0" fontId="4" fillId="0" borderId="3" xfId="0" applyFont="1" applyFill="1" applyBorder="1"/>
    <xf numFmtId="0" fontId="3" fillId="0" borderId="2" xfId="0" applyFont="1" applyFill="1" applyBorder="1" applyAlignment="1">
      <alignment horizontal="center"/>
    </xf>
    <xf numFmtId="0" fontId="3" fillId="0" borderId="3" xfId="0" applyFont="1" applyFill="1" applyBorder="1"/>
    <xf numFmtId="0" fontId="3" fillId="0" borderId="2" xfId="0" quotePrefix="1" applyFont="1" applyFill="1" applyBorder="1" applyAlignment="1">
      <alignment horizontal="center"/>
    </xf>
    <xf numFmtId="0" fontId="8" fillId="0" borderId="0" xfId="0" applyFont="1" applyFill="1"/>
    <xf numFmtId="0" fontId="4" fillId="0" borderId="0" xfId="0" applyFont="1" applyFill="1" applyAlignment="1">
      <alignment horizontal="left"/>
    </xf>
    <xf numFmtId="0" fontId="7" fillId="0" borderId="0" xfId="0" applyFont="1" applyFill="1" applyAlignment="1">
      <alignment horizontal="centerContinuous"/>
    </xf>
    <xf numFmtId="0" fontId="11" fillId="0" borderId="0" xfId="0" applyFont="1" applyFill="1" applyAlignment="1">
      <alignment horizontal="centerContinuous"/>
    </xf>
    <xf numFmtId="0" fontId="6" fillId="0" borderId="4" xfId="0" applyFont="1" applyFill="1" applyBorder="1"/>
    <xf numFmtId="0" fontId="6" fillId="0" borderId="0" xfId="0" applyFont="1" applyFill="1"/>
    <xf numFmtId="0" fontId="4" fillId="0" borderId="5" xfId="0" applyFont="1" applyFill="1" applyBorder="1"/>
    <xf numFmtId="0" fontId="9" fillId="0" borderId="4" xfId="0" applyFont="1" applyFill="1" applyBorder="1"/>
    <xf numFmtId="0" fontId="5" fillId="0" borderId="2" xfId="0" quotePrefix="1" applyFont="1" applyFill="1" applyBorder="1" applyAlignment="1">
      <alignment horizontal="center"/>
    </xf>
    <xf numFmtId="0" fontId="5" fillId="0" borderId="2" xfId="0" applyFont="1" applyFill="1" applyBorder="1"/>
    <xf numFmtId="0" fontId="5" fillId="0" borderId="3" xfId="0" applyFont="1" applyFill="1" applyBorder="1"/>
    <xf numFmtId="0" fontId="3" fillId="0" borderId="2" xfId="0" applyFont="1" applyFill="1" applyBorder="1" applyAlignment="1">
      <alignment horizontal="center" vertical="center"/>
    </xf>
    <xf numFmtId="0" fontId="3" fillId="0" borderId="3" xfId="0" applyFont="1" applyFill="1" applyBorder="1" applyAlignment="1">
      <alignment vertical="center" wrapText="1"/>
    </xf>
    <xf numFmtId="0" fontId="4" fillId="0" borderId="6" xfId="0" applyFont="1" applyFill="1" applyBorder="1" applyAlignment="1">
      <alignment horizontal="center"/>
    </xf>
    <xf numFmtId="0" fontId="4" fillId="0" borderId="6" xfId="0" applyFont="1" applyFill="1" applyBorder="1"/>
    <xf numFmtId="0" fontId="8" fillId="0" borderId="0" xfId="0" quotePrefix="1" applyFont="1" applyFill="1" applyAlignment="1">
      <alignment horizontal="left"/>
    </xf>
    <xf numFmtId="0" fontId="8" fillId="0" borderId="0" xfId="0" quotePrefix="1" applyFont="1" applyFill="1" applyBorder="1"/>
    <xf numFmtId="0" fontId="10" fillId="0" borderId="7" xfId="0" applyFont="1" applyFill="1" applyBorder="1" applyAlignment="1">
      <alignment horizontal="center" wrapText="1"/>
    </xf>
    <xf numFmtId="3" fontId="19" fillId="0" borderId="2" xfId="0" applyNumberFormat="1" applyFont="1" applyFill="1" applyBorder="1"/>
    <xf numFmtId="3" fontId="3" fillId="0" borderId="2" xfId="0" applyNumberFormat="1" applyFont="1" applyFill="1" applyBorder="1"/>
    <xf numFmtId="0" fontId="7" fillId="0" borderId="4" xfId="0" applyFont="1" applyFill="1" applyBorder="1"/>
    <xf numFmtId="0" fontId="7" fillId="0" borderId="0" xfId="0" applyFont="1" applyFill="1"/>
    <xf numFmtId="0" fontId="5" fillId="0" borderId="0" xfId="0" applyNumberFormat="1" applyFont="1" applyFill="1" applyAlignment="1">
      <alignment horizontal="center" vertical="center" wrapText="1"/>
    </xf>
    <xf numFmtId="0" fontId="4" fillId="0" borderId="0" xfId="0" applyFont="1" applyFill="1" applyAlignment="1">
      <alignment horizontal="right"/>
    </xf>
    <xf numFmtId="0" fontId="10" fillId="0" borderId="8" xfId="0" applyFont="1" applyFill="1" applyBorder="1" applyAlignment="1">
      <alignment horizontal="center" vertical="center"/>
    </xf>
    <xf numFmtId="0" fontId="10" fillId="0" borderId="7" xfId="0" applyFont="1" applyFill="1" applyBorder="1" applyAlignment="1">
      <alignment horizontal="center" vertical="center"/>
    </xf>
    <xf numFmtId="0" fontId="16" fillId="0" borderId="7" xfId="0" quotePrefix="1" applyFont="1" applyFill="1" applyBorder="1" applyAlignment="1">
      <alignment horizontal="center" vertical="center"/>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9" xfId="0" applyFont="1" applyFill="1" applyBorder="1" applyAlignment="1">
      <alignment horizontal="center" vertical="center"/>
    </xf>
    <xf numFmtId="3" fontId="4" fillId="0" borderId="1" xfId="0" applyNumberFormat="1" applyFont="1" applyFill="1" applyBorder="1"/>
    <xf numFmtId="3" fontId="4" fillId="0" borderId="2" xfId="0" applyNumberFormat="1" applyFont="1" applyFill="1" applyBorder="1"/>
    <xf numFmtId="165" fontId="3" fillId="0" borderId="13" xfId="11" applyNumberFormat="1" applyFont="1" applyBorder="1"/>
    <xf numFmtId="3" fontId="3" fillId="0" borderId="2" xfId="0" applyNumberFormat="1" applyFont="1" applyFill="1" applyBorder="1" applyAlignment="1">
      <alignment vertical="center"/>
    </xf>
    <xf numFmtId="3" fontId="3" fillId="0" borderId="6" xfId="0" applyNumberFormat="1" applyFont="1" applyFill="1" applyBorder="1"/>
    <xf numFmtId="0" fontId="9" fillId="0" borderId="4" xfId="0" applyFont="1" applyFill="1" applyBorder="1" applyAlignment="1">
      <alignment vertical="center"/>
    </xf>
    <xf numFmtId="0" fontId="9" fillId="0" borderId="0" xfId="0" applyFont="1" applyFill="1" applyAlignment="1">
      <alignment vertical="center"/>
    </xf>
  </cellXfs>
  <cellStyles count="12">
    <cellStyle name="Comma" xfId="11" builtinId="3"/>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8"/>
  <sheetViews>
    <sheetView tabSelected="1" zoomScale="90" zoomScaleNormal="90" workbookViewId="0">
      <selection activeCell="A33" sqref="A33:XFD33"/>
    </sheetView>
  </sheetViews>
  <sheetFormatPr defaultColWidth="12.85546875" defaultRowHeight="15.75"/>
  <cols>
    <col min="1" max="1" width="6.28515625" style="5" customWidth="1"/>
    <col min="2" max="2" width="61.140625" style="5" bestFit="1" customWidth="1"/>
    <col min="3" max="8" width="19.140625" style="5" customWidth="1"/>
    <col min="9" max="16384" width="12.85546875" style="5"/>
  </cols>
  <sheetData>
    <row r="1" spans="1:256" ht="21" customHeight="1">
      <c r="A1" s="14" t="s">
        <v>47</v>
      </c>
      <c r="B1" s="2"/>
      <c r="C1" s="3"/>
      <c r="D1" s="4"/>
      <c r="E1" s="3"/>
      <c r="F1" s="3"/>
      <c r="G1" s="36" t="s">
        <v>8</v>
      </c>
      <c r="H1" s="36"/>
    </row>
    <row r="2" spans="1:256" ht="21" customHeight="1">
      <c r="A2" s="2" t="s">
        <v>48</v>
      </c>
      <c r="B2" s="15"/>
      <c r="C2" s="16"/>
      <c r="D2" s="16"/>
      <c r="E2" s="16"/>
      <c r="F2" s="16"/>
      <c r="G2" s="16"/>
      <c r="H2" s="16"/>
    </row>
    <row r="3" spans="1:256" ht="21" customHeight="1">
      <c r="A3" s="35" t="s">
        <v>0</v>
      </c>
      <c r="B3" s="35"/>
      <c r="C3" s="35"/>
      <c r="D3" s="35"/>
      <c r="E3" s="35"/>
      <c r="F3" s="35"/>
      <c r="G3" s="35"/>
      <c r="H3" s="35"/>
      <c r="I3" s="35" t="s">
        <v>0</v>
      </c>
      <c r="J3" s="35"/>
      <c r="K3" s="35"/>
      <c r="L3" s="35"/>
      <c r="M3" s="35"/>
      <c r="N3" s="35"/>
      <c r="O3" s="35"/>
      <c r="P3" s="35"/>
      <c r="Q3" s="35" t="s">
        <v>0</v>
      </c>
      <c r="R3" s="35"/>
      <c r="S3" s="35"/>
      <c r="T3" s="35"/>
      <c r="U3" s="35"/>
      <c r="V3" s="35"/>
      <c r="W3" s="35"/>
      <c r="X3" s="35"/>
      <c r="Y3" s="35" t="s">
        <v>0</v>
      </c>
      <c r="Z3" s="35"/>
      <c r="AA3" s="35"/>
      <c r="AB3" s="35"/>
      <c r="AC3" s="35"/>
      <c r="AD3" s="35"/>
      <c r="AE3" s="35"/>
      <c r="AF3" s="35"/>
      <c r="AG3" s="35" t="s">
        <v>0</v>
      </c>
      <c r="AH3" s="35"/>
      <c r="AI3" s="35"/>
      <c r="AJ3" s="35"/>
      <c r="AK3" s="35"/>
      <c r="AL3" s="35"/>
      <c r="AM3" s="35"/>
      <c r="AN3" s="35"/>
      <c r="AO3" s="35" t="s">
        <v>0</v>
      </c>
      <c r="AP3" s="35"/>
      <c r="AQ3" s="35"/>
      <c r="AR3" s="35"/>
      <c r="AS3" s="35"/>
      <c r="AT3" s="35"/>
      <c r="AU3" s="35"/>
      <c r="AV3" s="35"/>
      <c r="AW3" s="35" t="s">
        <v>0</v>
      </c>
      <c r="AX3" s="35"/>
      <c r="AY3" s="35"/>
      <c r="AZ3" s="35"/>
      <c r="BA3" s="35"/>
      <c r="BB3" s="35"/>
      <c r="BC3" s="35"/>
      <c r="BD3" s="35"/>
      <c r="BE3" s="35" t="s">
        <v>0</v>
      </c>
      <c r="BF3" s="35"/>
      <c r="BG3" s="35"/>
      <c r="BH3" s="35"/>
      <c r="BI3" s="35"/>
      <c r="BJ3" s="35"/>
      <c r="BK3" s="35"/>
      <c r="BL3" s="35"/>
      <c r="BM3" s="35" t="s">
        <v>0</v>
      </c>
      <c r="BN3" s="35"/>
      <c r="BO3" s="35"/>
      <c r="BP3" s="35"/>
      <c r="BQ3" s="35"/>
      <c r="BR3" s="35"/>
      <c r="BS3" s="35"/>
      <c r="BT3" s="35"/>
      <c r="BU3" s="35" t="s">
        <v>0</v>
      </c>
      <c r="BV3" s="35"/>
      <c r="BW3" s="35"/>
      <c r="BX3" s="35"/>
      <c r="BY3" s="35"/>
      <c r="BZ3" s="35"/>
      <c r="CA3" s="35"/>
      <c r="CB3" s="35"/>
      <c r="CC3" s="35" t="s">
        <v>0</v>
      </c>
      <c r="CD3" s="35"/>
      <c r="CE3" s="35"/>
      <c r="CF3" s="35"/>
      <c r="CG3" s="35"/>
      <c r="CH3" s="35"/>
      <c r="CI3" s="35"/>
      <c r="CJ3" s="35"/>
      <c r="CK3" s="35" t="s">
        <v>0</v>
      </c>
      <c r="CL3" s="35"/>
      <c r="CM3" s="35"/>
      <c r="CN3" s="35"/>
      <c r="CO3" s="35"/>
      <c r="CP3" s="35"/>
      <c r="CQ3" s="35"/>
      <c r="CR3" s="35"/>
      <c r="CS3" s="35" t="s">
        <v>0</v>
      </c>
      <c r="CT3" s="35"/>
      <c r="CU3" s="35"/>
      <c r="CV3" s="35"/>
      <c r="CW3" s="35"/>
      <c r="CX3" s="35"/>
      <c r="CY3" s="35"/>
      <c r="CZ3" s="35"/>
      <c r="DA3" s="35" t="s">
        <v>0</v>
      </c>
      <c r="DB3" s="35"/>
      <c r="DC3" s="35"/>
      <c r="DD3" s="35"/>
      <c r="DE3" s="35"/>
      <c r="DF3" s="35"/>
      <c r="DG3" s="35"/>
      <c r="DH3" s="35"/>
      <c r="DI3" s="35" t="s">
        <v>0</v>
      </c>
      <c r="DJ3" s="35"/>
      <c r="DK3" s="35"/>
      <c r="DL3" s="35"/>
      <c r="DM3" s="35"/>
      <c r="DN3" s="35"/>
      <c r="DO3" s="35"/>
      <c r="DP3" s="35"/>
      <c r="DQ3" s="35" t="s">
        <v>0</v>
      </c>
      <c r="DR3" s="35"/>
      <c r="DS3" s="35"/>
      <c r="DT3" s="35"/>
      <c r="DU3" s="35"/>
      <c r="DV3" s="35"/>
      <c r="DW3" s="35"/>
      <c r="DX3" s="35"/>
      <c r="DY3" s="35" t="s">
        <v>0</v>
      </c>
      <c r="DZ3" s="35"/>
      <c r="EA3" s="35"/>
      <c r="EB3" s="35"/>
      <c r="EC3" s="35"/>
      <c r="ED3" s="35"/>
      <c r="EE3" s="35"/>
      <c r="EF3" s="35"/>
      <c r="EG3" s="35" t="s">
        <v>0</v>
      </c>
      <c r="EH3" s="35"/>
      <c r="EI3" s="35"/>
      <c r="EJ3" s="35"/>
      <c r="EK3" s="35"/>
      <c r="EL3" s="35"/>
      <c r="EM3" s="35"/>
      <c r="EN3" s="35"/>
      <c r="EO3" s="35" t="s">
        <v>0</v>
      </c>
      <c r="EP3" s="35"/>
      <c r="EQ3" s="35"/>
      <c r="ER3" s="35"/>
      <c r="ES3" s="35"/>
      <c r="ET3" s="35"/>
      <c r="EU3" s="35"/>
      <c r="EV3" s="35"/>
      <c r="EW3" s="35" t="s">
        <v>0</v>
      </c>
      <c r="EX3" s="35"/>
      <c r="EY3" s="35"/>
      <c r="EZ3" s="35"/>
      <c r="FA3" s="35"/>
      <c r="FB3" s="35"/>
      <c r="FC3" s="35"/>
      <c r="FD3" s="35"/>
      <c r="FE3" s="35" t="s">
        <v>0</v>
      </c>
      <c r="FF3" s="35"/>
      <c r="FG3" s="35"/>
      <c r="FH3" s="35"/>
      <c r="FI3" s="35"/>
      <c r="FJ3" s="35"/>
      <c r="FK3" s="35"/>
      <c r="FL3" s="35"/>
      <c r="FM3" s="35" t="s">
        <v>0</v>
      </c>
      <c r="FN3" s="35"/>
      <c r="FO3" s="35"/>
      <c r="FP3" s="35"/>
      <c r="FQ3" s="35"/>
      <c r="FR3" s="35"/>
      <c r="FS3" s="35"/>
      <c r="FT3" s="35"/>
      <c r="FU3" s="35" t="s">
        <v>0</v>
      </c>
      <c r="FV3" s="35"/>
      <c r="FW3" s="35"/>
      <c r="FX3" s="35"/>
      <c r="FY3" s="35"/>
      <c r="FZ3" s="35"/>
      <c r="GA3" s="35"/>
      <c r="GB3" s="35"/>
      <c r="GC3" s="35" t="s">
        <v>0</v>
      </c>
      <c r="GD3" s="35"/>
      <c r="GE3" s="35"/>
      <c r="GF3" s="35"/>
      <c r="GG3" s="35"/>
      <c r="GH3" s="35"/>
      <c r="GI3" s="35"/>
      <c r="GJ3" s="35"/>
      <c r="GK3" s="35" t="s">
        <v>0</v>
      </c>
      <c r="GL3" s="35"/>
      <c r="GM3" s="35"/>
      <c r="GN3" s="35"/>
      <c r="GO3" s="35"/>
      <c r="GP3" s="35"/>
      <c r="GQ3" s="35"/>
      <c r="GR3" s="35"/>
      <c r="GS3" s="35" t="s">
        <v>0</v>
      </c>
      <c r="GT3" s="35"/>
      <c r="GU3" s="35"/>
      <c r="GV3" s="35"/>
      <c r="GW3" s="35"/>
      <c r="GX3" s="35"/>
      <c r="GY3" s="35"/>
      <c r="GZ3" s="35"/>
      <c r="HA3" s="35" t="s">
        <v>0</v>
      </c>
      <c r="HB3" s="35"/>
      <c r="HC3" s="35"/>
      <c r="HD3" s="35"/>
      <c r="HE3" s="35"/>
      <c r="HF3" s="35"/>
      <c r="HG3" s="35"/>
      <c r="HH3" s="35"/>
      <c r="HI3" s="35" t="s">
        <v>0</v>
      </c>
      <c r="HJ3" s="35"/>
      <c r="HK3" s="35"/>
      <c r="HL3" s="35"/>
      <c r="HM3" s="35"/>
      <c r="HN3" s="35"/>
      <c r="HO3" s="35"/>
      <c r="HP3" s="35"/>
      <c r="HQ3" s="35" t="s">
        <v>0</v>
      </c>
      <c r="HR3" s="35"/>
      <c r="HS3" s="35"/>
      <c r="HT3" s="35"/>
      <c r="HU3" s="35"/>
      <c r="HV3" s="35"/>
      <c r="HW3" s="35"/>
      <c r="HX3" s="35"/>
      <c r="HY3" s="35" t="s">
        <v>0</v>
      </c>
      <c r="HZ3" s="35"/>
      <c r="IA3" s="35"/>
      <c r="IB3" s="35"/>
      <c r="IC3" s="35"/>
      <c r="ID3" s="35"/>
      <c r="IE3" s="35"/>
      <c r="IF3" s="35"/>
      <c r="IG3" s="35" t="s">
        <v>0</v>
      </c>
      <c r="IH3" s="35"/>
      <c r="II3" s="35"/>
      <c r="IJ3" s="35"/>
      <c r="IK3" s="35"/>
      <c r="IL3" s="35"/>
      <c r="IM3" s="35"/>
      <c r="IN3" s="35"/>
      <c r="IO3" s="35" t="s">
        <v>0</v>
      </c>
      <c r="IP3" s="35"/>
      <c r="IQ3" s="35"/>
      <c r="IR3" s="35"/>
      <c r="IS3" s="35"/>
      <c r="IT3" s="35"/>
      <c r="IU3" s="35"/>
      <c r="IV3" s="35"/>
    </row>
    <row r="4" spans="1:256" ht="15.75" customHeight="1">
      <c r="A4" s="35"/>
      <c r="B4" s="35"/>
      <c r="C4" s="35"/>
      <c r="D4" s="35"/>
      <c r="E4" s="35"/>
      <c r="F4" s="35"/>
      <c r="G4" s="35"/>
      <c r="H4" s="35"/>
    </row>
    <row r="5" spans="1:256" s="18" customFormat="1" ht="16.5">
      <c r="A5" s="37" t="s">
        <v>1</v>
      </c>
      <c r="B5" s="37" t="s">
        <v>2</v>
      </c>
      <c r="C5" s="40" t="s">
        <v>50</v>
      </c>
      <c r="D5" s="41"/>
      <c r="E5" s="40" t="s">
        <v>49</v>
      </c>
      <c r="F5" s="44"/>
      <c r="G5" s="47" t="s">
        <v>9</v>
      </c>
      <c r="H5" s="41"/>
      <c r="I5" s="17"/>
    </row>
    <row r="6" spans="1:256" s="18" customFormat="1" ht="16.5">
      <c r="A6" s="38"/>
      <c r="B6" s="39"/>
      <c r="C6" s="42"/>
      <c r="D6" s="43"/>
      <c r="E6" s="45"/>
      <c r="F6" s="46"/>
      <c r="G6" s="42"/>
      <c r="H6" s="43"/>
      <c r="I6" s="17"/>
    </row>
    <row r="7" spans="1:256" s="18" customFormat="1" ht="29.25">
      <c r="A7" s="38"/>
      <c r="B7" s="39"/>
      <c r="C7" s="30" t="s">
        <v>44</v>
      </c>
      <c r="D7" s="30" t="s">
        <v>46</v>
      </c>
      <c r="E7" s="30" t="s">
        <v>44</v>
      </c>
      <c r="F7" s="30" t="s">
        <v>46</v>
      </c>
      <c r="G7" s="30" t="s">
        <v>44</v>
      </c>
      <c r="H7" s="30" t="s">
        <v>46</v>
      </c>
      <c r="I7" s="17"/>
    </row>
    <row r="8" spans="1:256" s="6" customFormat="1" ht="18.75">
      <c r="A8" s="7"/>
      <c r="B8" s="19" t="s">
        <v>10</v>
      </c>
      <c r="C8" s="48">
        <f>C9+C34+C35+C42</f>
        <v>18230000</v>
      </c>
      <c r="D8" s="48">
        <f t="shared" ref="D8:F8" si="0">D9+D34+D35+D42</f>
        <v>13660651</v>
      </c>
      <c r="E8" s="48">
        <f t="shared" si="0"/>
        <v>16687000</v>
      </c>
      <c r="F8" s="48">
        <f t="shared" si="0"/>
        <v>13032040</v>
      </c>
      <c r="G8" s="48">
        <f>(E8/C8)*100</f>
        <v>91.53592978606693</v>
      </c>
      <c r="H8" s="48">
        <f>(F8/D8)*100</f>
        <v>95.398381819431592</v>
      </c>
      <c r="I8" s="20"/>
    </row>
    <row r="9" spans="1:256" s="6" customFormat="1" ht="18.75">
      <c r="A9" s="8" t="s">
        <v>3</v>
      </c>
      <c r="B9" s="9" t="s">
        <v>11</v>
      </c>
      <c r="C9" s="31">
        <f>SUM(C10:C15,C18:C19,C24:C33)+17</f>
        <v>15230000</v>
      </c>
      <c r="D9" s="31">
        <f>SUM(D10:D15,D18:D19,D24:D33)+17</f>
        <v>13660651</v>
      </c>
      <c r="E9" s="31">
        <f t="shared" ref="D9:F9" si="1">SUM(E10:E15,E18:E19,E24:E33)</f>
        <v>14600000</v>
      </c>
      <c r="F9" s="31">
        <f t="shared" si="1"/>
        <v>13032040</v>
      </c>
      <c r="G9" s="49">
        <f t="shared" ref="G9:G41" si="2">(E9/C9)*100</f>
        <v>95.863427445830595</v>
      </c>
      <c r="H9" s="49">
        <f t="shared" ref="H9:H33" si="3">(F9/D9)*100</f>
        <v>95.398381819431592</v>
      </c>
      <c r="I9" s="20"/>
    </row>
    <row r="10" spans="1:256" s="6" customFormat="1" ht="18.75">
      <c r="A10" s="10">
        <v>1</v>
      </c>
      <c r="B10" s="11" t="s">
        <v>12</v>
      </c>
      <c r="C10" s="32">
        <v>448000</v>
      </c>
      <c r="D10" s="32">
        <v>403296</v>
      </c>
      <c r="E10" s="32">
        <v>425000</v>
      </c>
      <c r="F10" s="32">
        <v>382500</v>
      </c>
      <c r="G10" s="32">
        <f t="shared" si="2"/>
        <v>94.866071428571431</v>
      </c>
      <c r="H10" s="32">
        <f t="shared" si="3"/>
        <v>94.843489645322549</v>
      </c>
      <c r="I10" s="20"/>
    </row>
    <row r="11" spans="1:256" s="6" customFormat="1" ht="18.75">
      <c r="A11" s="10">
        <f>A10+1</f>
        <v>2</v>
      </c>
      <c r="B11" s="11" t="s">
        <v>13</v>
      </c>
      <c r="C11" s="32">
        <v>3507000</v>
      </c>
      <c r="D11" s="32">
        <v>3157500</v>
      </c>
      <c r="E11" s="32">
        <v>3733000</v>
      </c>
      <c r="F11" s="32">
        <v>3361500</v>
      </c>
      <c r="G11" s="32">
        <f t="shared" si="2"/>
        <v>106.44425434844595</v>
      </c>
      <c r="H11" s="32">
        <f t="shared" si="3"/>
        <v>106.46080760095012</v>
      </c>
      <c r="I11" s="20"/>
    </row>
    <row r="12" spans="1:256" s="6" customFormat="1" ht="18.75">
      <c r="A12" s="10">
        <f>A11+1</f>
        <v>3</v>
      </c>
      <c r="B12" s="11" t="s">
        <v>14</v>
      </c>
      <c r="C12" s="32">
        <v>780000</v>
      </c>
      <c r="D12" s="32">
        <v>703700</v>
      </c>
      <c r="E12" s="32">
        <v>930000</v>
      </c>
      <c r="F12" s="32">
        <v>838860</v>
      </c>
      <c r="G12" s="32">
        <f t="shared" si="2"/>
        <v>119.23076923076923</v>
      </c>
      <c r="H12" s="32">
        <f t="shared" si="3"/>
        <v>119.20704845814979</v>
      </c>
      <c r="I12" s="20"/>
    </row>
    <row r="13" spans="1:256" s="6" customFormat="1" ht="18.75">
      <c r="A13" s="10">
        <f>A12+1</f>
        <v>4</v>
      </c>
      <c r="B13" s="11" t="s">
        <v>15</v>
      </c>
      <c r="C13" s="32">
        <v>3548000</v>
      </c>
      <c r="D13" s="32">
        <v>3207470</v>
      </c>
      <c r="E13" s="32">
        <v>3634000</v>
      </c>
      <c r="F13" s="32">
        <v>3286280</v>
      </c>
      <c r="G13" s="32">
        <f t="shared" si="2"/>
        <v>102.423900789177</v>
      </c>
      <c r="H13" s="32">
        <f t="shared" si="3"/>
        <v>102.45707676143503</v>
      </c>
      <c r="I13" s="20"/>
    </row>
    <row r="14" spans="1:256" s="6" customFormat="1" ht="18.75">
      <c r="A14" s="10">
        <f>A13+1</f>
        <v>5</v>
      </c>
      <c r="B14" s="11" t="s">
        <v>16</v>
      </c>
      <c r="C14" s="32">
        <v>1400000</v>
      </c>
      <c r="D14" s="32">
        <v>1260000</v>
      </c>
      <c r="E14" s="32">
        <v>1300000</v>
      </c>
      <c r="F14" s="32">
        <v>1170000</v>
      </c>
      <c r="G14" s="32">
        <f t="shared" si="2"/>
        <v>92.857142857142861</v>
      </c>
      <c r="H14" s="32">
        <f t="shared" si="3"/>
        <v>92.857142857142861</v>
      </c>
      <c r="I14" s="20"/>
    </row>
    <row r="15" spans="1:256" s="6" customFormat="1" ht="18.75">
      <c r="A15" s="10">
        <f>A14+1</f>
        <v>6</v>
      </c>
      <c r="B15" s="11" t="s">
        <v>17</v>
      </c>
      <c r="C15" s="32">
        <v>632000</v>
      </c>
      <c r="D15" s="32">
        <v>371616</v>
      </c>
      <c r="E15" s="32">
        <v>645000</v>
      </c>
      <c r="F15" s="32">
        <v>348300</v>
      </c>
      <c r="G15" s="32">
        <f t="shared" si="2"/>
        <v>102.05696202531647</v>
      </c>
      <c r="H15" s="32">
        <f t="shared" si="3"/>
        <v>93.725781451821234</v>
      </c>
      <c r="I15" s="20"/>
    </row>
    <row r="16" spans="1:256" s="6" customFormat="1" ht="18.75">
      <c r="A16" s="21" t="s">
        <v>7</v>
      </c>
      <c r="B16" s="22" t="s">
        <v>18</v>
      </c>
      <c r="C16" s="32"/>
      <c r="D16" s="32"/>
      <c r="E16" s="32"/>
      <c r="F16" s="32"/>
      <c r="G16" s="32"/>
      <c r="H16" s="32"/>
      <c r="I16" s="20"/>
    </row>
    <row r="17" spans="1:9" s="6" customFormat="1" ht="18.75">
      <c r="A17" s="21" t="s">
        <v>7</v>
      </c>
      <c r="B17" s="22" t="s">
        <v>19</v>
      </c>
      <c r="C17" s="32"/>
      <c r="D17" s="32"/>
      <c r="E17" s="32"/>
      <c r="F17" s="32"/>
      <c r="G17" s="32"/>
      <c r="H17" s="32"/>
      <c r="I17" s="20"/>
    </row>
    <row r="18" spans="1:9" s="6" customFormat="1" ht="18.75">
      <c r="A18" s="10">
        <f>A15+1</f>
        <v>7</v>
      </c>
      <c r="B18" s="11" t="s">
        <v>20</v>
      </c>
      <c r="C18" s="32">
        <v>420000</v>
      </c>
      <c r="D18" s="32">
        <v>420000</v>
      </c>
      <c r="E18" s="32">
        <v>465000</v>
      </c>
      <c r="F18" s="32">
        <v>465000</v>
      </c>
      <c r="G18" s="32">
        <f t="shared" si="2"/>
        <v>110.71428571428572</v>
      </c>
      <c r="H18" s="32">
        <f t="shared" si="3"/>
        <v>110.71428571428572</v>
      </c>
      <c r="I18" s="20"/>
    </row>
    <row r="19" spans="1:9" s="6" customFormat="1" ht="18.75">
      <c r="A19" s="10">
        <f>A18+1</f>
        <v>8</v>
      </c>
      <c r="B19" s="11" t="s">
        <v>21</v>
      </c>
      <c r="C19" s="32">
        <f>SUM(C20:C23)</f>
        <v>331400</v>
      </c>
      <c r="D19" s="32">
        <f t="shared" ref="D19:F19" si="4">SUM(D20:D23)</f>
        <v>161950</v>
      </c>
      <c r="E19" s="32">
        <f t="shared" si="4"/>
        <v>328000</v>
      </c>
      <c r="F19" s="32">
        <f t="shared" si="4"/>
        <v>203000</v>
      </c>
      <c r="G19" s="32">
        <f t="shared" si="2"/>
        <v>98.974049487024743</v>
      </c>
      <c r="H19" s="32">
        <f t="shared" si="3"/>
        <v>125.34732942266132</v>
      </c>
      <c r="I19" s="20"/>
    </row>
    <row r="20" spans="1:9" s="6" customFormat="1" ht="18.75">
      <c r="A20" s="12" t="s">
        <v>7</v>
      </c>
      <c r="B20" s="23" t="s">
        <v>22</v>
      </c>
      <c r="C20" s="32">
        <v>169450</v>
      </c>
      <c r="D20" s="32"/>
      <c r="E20" s="32">
        <v>125000</v>
      </c>
      <c r="F20" s="32"/>
      <c r="G20" s="32">
        <f t="shared" si="2"/>
        <v>73.768073177928599</v>
      </c>
      <c r="H20" s="32"/>
      <c r="I20" s="20"/>
    </row>
    <row r="21" spans="1:9" s="6" customFormat="1" ht="18.75">
      <c r="A21" s="12" t="s">
        <v>7</v>
      </c>
      <c r="B21" s="23" t="s">
        <v>23</v>
      </c>
      <c r="C21" s="32">
        <v>88520</v>
      </c>
      <c r="D21" s="32">
        <v>88520</v>
      </c>
      <c r="E21" s="32">
        <v>133270</v>
      </c>
      <c r="F21" s="32">
        <v>133270</v>
      </c>
      <c r="G21" s="32">
        <f t="shared" si="2"/>
        <v>150.553547220967</v>
      </c>
      <c r="H21" s="32">
        <f t="shared" si="3"/>
        <v>150.553547220967</v>
      </c>
      <c r="I21" s="20"/>
    </row>
    <row r="22" spans="1:9" s="6" customFormat="1" ht="18.75">
      <c r="A22" s="12" t="s">
        <v>7</v>
      </c>
      <c r="B22" s="23" t="s">
        <v>24</v>
      </c>
      <c r="C22" s="32">
        <v>59380</v>
      </c>
      <c r="D22" s="32">
        <v>59380</v>
      </c>
      <c r="E22" s="32">
        <v>64230</v>
      </c>
      <c r="F22" s="32">
        <v>64230</v>
      </c>
      <c r="G22" s="32">
        <f t="shared" si="2"/>
        <v>108.16773324351634</v>
      </c>
      <c r="H22" s="32">
        <f t="shared" si="3"/>
        <v>108.16773324351634</v>
      </c>
      <c r="I22" s="20"/>
    </row>
    <row r="23" spans="1:9" s="6" customFormat="1" ht="18.75">
      <c r="A23" s="12" t="s">
        <v>7</v>
      </c>
      <c r="B23" s="23" t="s">
        <v>25</v>
      </c>
      <c r="C23" s="32">
        <v>14050</v>
      </c>
      <c r="D23" s="32">
        <v>14050</v>
      </c>
      <c r="E23" s="32">
        <v>5500</v>
      </c>
      <c r="F23" s="32">
        <v>5500</v>
      </c>
      <c r="G23" s="32">
        <f t="shared" si="2"/>
        <v>39.145907473309613</v>
      </c>
      <c r="H23" s="32">
        <f t="shared" si="3"/>
        <v>39.145907473309613</v>
      </c>
      <c r="I23" s="20"/>
    </row>
    <row r="24" spans="1:9" s="6" customFormat="1" ht="18.75">
      <c r="A24" s="10">
        <f>A19+1</f>
        <v>9</v>
      </c>
      <c r="B24" s="11" t="s">
        <v>26</v>
      </c>
      <c r="C24" s="32">
        <v>2</v>
      </c>
      <c r="D24" s="32">
        <v>2</v>
      </c>
      <c r="E24" s="32"/>
      <c r="F24" s="32"/>
      <c r="G24" s="32">
        <f t="shared" si="2"/>
        <v>0</v>
      </c>
      <c r="H24" s="32">
        <f t="shared" si="3"/>
        <v>0</v>
      </c>
      <c r="I24" s="20"/>
    </row>
    <row r="25" spans="1:9" s="6" customFormat="1" ht="18.75">
      <c r="A25" s="10">
        <f>A24+1</f>
        <v>10</v>
      </c>
      <c r="B25" s="11" t="s">
        <v>27</v>
      </c>
      <c r="C25" s="32">
        <v>25000</v>
      </c>
      <c r="D25" s="32">
        <v>25000</v>
      </c>
      <c r="E25" s="32">
        <v>18000</v>
      </c>
      <c r="F25" s="32">
        <v>18000</v>
      </c>
      <c r="G25" s="32">
        <f t="shared" si="2"/>
        <v>72</v>
      </c>
      <c r="H25" s="32">
        <f t="shared" si="3"/>
        <v>72</v>
      </c>
      <c r="I25" s="20"/>
    </row>
    <row r="26" spans="1:9" s="6" customFormat="1" ht="18.75">
      <c r="A26" s="10">
        <f>A25+1</f>
        <v>11</v>
      </c>
      <c r="B26" s="11" t="s">
        <v>28</v>
      </c>
      <c r="C26" s="32">
        <v>599000</v>
      </c>
      <c r="D26" s="32">
        <v>599000</v>
      </c>
      <c r="E26" s="32">
        <v>350000</v>
      </c>
      <c r="F26" s="32">
        <v>350000</v>
      </c>
      <c r="G26" s="32">
        <f t="shared" si="2"/>
        <v>58.430717863105173</v>
      </c>
      <c r="H26" s="32">
        <f t="shared" si="3"/>
        <v>58.430717863105173</v>
      </c>
      <c r="I26" s="20"/>
    </row>
    <row r="27" spans="1:9" s="6" customFormat="1" ht="18.75">
      <c r="A27" s="10">
        <f>A26+1</f>
        <v>12</v>
      </c>
      <c r="B27" s="11" t="s">
        <v>29</v>
      </c>
      <c r="C27" s="32">
        <v>2360000</v>
      </c>
      <c r="D27" s="32">
        <v>2360000</v>
      </c>
      <c r="E27" s="32">
        <v>1800000</v>
      </c>
      <c r="F27" s="32">
        <v>1800000</v>
      </c>
      <c r="G27" s="32">
        <f t="shared" si="2"/>
        <v>76.271186440677965</v>
      </c>
      <c r="H27" s="32">
        <f t="shared" si="3"/>
        <v>76.271186440677965</v>
      </c>
      <c r="I27" s="20"/>
    </row>
    <row r="28" spans="1:9" s="6" customFormat="1" ht="18.75">
      <c r="A28" s="10">
        <f>A27+1</f>
        <v>13</v>
      </c>
      <c r="B28" s="11" t="s">
        <v>30</v>
      </c>
      <c r="C28" s="32">
        <v>25600</v>
      </c>
      <c r="D28" s="32">
        <v>25600</v>
      </c>
      <c r="E28" s="32">
        <v>2000</v>
      </c>
      <c r="F28" s="32">
        <v>2000</v>
      </c>
      <c r="G28" s="32">
        <f t="shared" si="2"/>
        <v>7.8125</v>
      </c>
      <c r="H28" s="32">
        <f t="shared" si="3"/>
        <v>7.8125</v>
      </c>
      <c r="I28" s="20"/>
    </row>
    <row r="29" spans="1:9" s="6" customFormat="1" ht="18.75">
      <c r="A29" s="10">
        <v>14</v>
      </c>
      <c r="B29" s="11" t="s">
        <v>31</v>
      </c>
      <c r="C29" s="50">
        <v>280000</v>
      </c>
      <c r="D29" s="50">
        <v>280000</v>
      </c>
      <c r="E29" s="32">
        <v>265000</v>
      </c>
      <c r="F29" s="32">
        <v>265000</v>
      </c>
      <c r="G29" s="32">
        <f t="shared" si="2"/>
        <v>94.642857142857139</v>
      </c>
      <c r="H29" s="32">
        <f t="shared" si="3"/>
        <v>94.642857142857139</v>
      </c>
      <c r="I29" s="20"/>
    </row>
    <row r="30" spans="1:9" s="6" customFormat="1" ht="18.75">
      <c r="A30" s="10">
        <v>15</v>
      </c>
      <c r="B30" s="11" t="s">
        <v>32</v>
      </c>
      <c r="C30" s="32">
        <v>65000</v>
      </c>
      <c r="D30" s="32">
        <v>54500</v>
      </c>
      <c r="E30" s="32">
        <v>40000</v>
      </c>
      <c r="F30" s="32">
        <v>31600</v>
      </c>
      <c r="G30" s="32">
        <f t="shared" si="2"/>
        <v>61.53846153846154</v>
      </c>
      <c r="H30" s="32">
        <f t="shared" si="3"/>
        <v>57.981651376146793</v>
      </c>
      <c r="I30" s="20"/>
    </row>
    <row r="31" spans="1:9" s="6" customFormat="1" ht="18.75">
      <c r="A31" s="10">
        <v>16</v>
      </c>
      <c r="B31" s="11" t="s">
        <v>33</v>
      </c>
      <c r="C31" s="32">
        <v>464481</v>
      </c>
      <c r="D31" s="32">
        <v>286500</v>
      </c>
      <c r="E31" s="32">
        <v>380000</v>
      </c>
      <c r="F31" s="32">
        <v>225000</v>
      </c>
      <c r="G31" s="32">
        <f t="shared" si="2"/>
        <v>81.811742568587306</v>
      </c>
      <c r="H31" s="32">
        <f t="shared" si="3"/>
        <v>78.534031413612567</v>
      </c>
      <c r="I31" s="20"/>
    </row>
    <row r="32" spans="1:9" s="6" customFormat="1" ht="18.75">
      <c r="A32" s="10">
        <v>17</v>
      </c>
      <c r="B32" s="11" t="s">
        <v>34</v>
      </c>
      <c r="C32" s="32">
        <v>13500</v>
      </c>
      <c r="D32" s="32">
        <v>13500</v>
      </c>
      <c r="E32" s="32">
        <v>20000</v>
      </c>
      <c r="F32" s="32">
        <v>20000</v>
      </c>
      <c r="G32" s="32">
        <f t="shared" si="2"/>
        <v>148.14814814814815</v>
      </c>
      <c r="H32" s="32">
        <f t="shared" si="3"/>
        <v>148.14814814814815</v>
      </c>
      <c r="I32" s="20"/>
    </row>
    <row r="33" spans="1:9" s="54" customFormat="1" ht="47.25">
      <c r="A33" s="24">
        <v>18</v>
      </c>
      <c r="B33" s="25" t="s">
        <v>35</v>
      </c>
      <c r="C33" s="51">
        <v>331000</v>
      </c>
      <c r="D33" s="51">
        <v>331000</v>
      </c>
      <c r="E33" s="51">
        <v>265000</v>
      </c>
      <c r="F33" s="51">
        <v>265000</v>
      </c>
      <c r="G33" s="51">
        <f t="shared" si="2"/>
        <v>80.060422960725077</v>
      </c>
      <c r="H33" s="51">
        <f t="shared" si="3"/>
        <v>80.060422960725077</v>
      </c>
      <c r="I33" s="53"/>
    </row>
    <row r="34" spans="1:9" s="6" customFormat="1" ht="18.75">
      <c r="A34" s="8" t="s">
        <v>4</v>
      </c>
      <c r="B34" s="9" t="s">
        <v>36</v>
      </c>
      <c r="C34" s="32"/>
      <c r="D34" s="32"/>
      <c r="E34" s="32"/>
      <c r="F34" s="32"/>
      <c r="G34" s="32"/>
      <c r="H34" s="32"/>
      <c r="I34" s="20"/>
    </row>
    <row r="35" spans="1:9" s="34" customFormat="1" ht="18.75">
      <c r="A35" s="8" t="s">
        <v>5</v>
      </c>
      <c r="B35" s="9" t="s">
        <v>37</v>
      </c>
      <c r="C35" s="49">
        <f>SUM(C36:C41)</f>
        <v>3000000</v>
      </c>
      <c r="D35" s="49">
        <f t="shared" ref="D35:F35" si="5">SUM(D36:D41)</f>
        <v>0</v>
      </c>
      <c r="E35" s="49">
        <f t="shared" si="5"/>
        <v>2087000</v>
      </c>
      <c r="F35" s="49">
        <f t="shared" si="5"/>
        <v>0</v>
      </c>
      <c r="G35" s="49">
        <f t="shared" si="2"/>
        <v>69.566666666666663</v>
      </c>
      <c r="H35" s="49"/>
      <c r="I35" s="33"/>
    </row>
    <row r="36" spans="1:9" s="6" customFormat="1" ht="18.75">
      <c r="A36" s="10">
        <v>1</v>
      </c>
      <c r="B36" s="11" t="s">
        <v>38</v>
      </c>
      <c r="C36" s="32">
        <v>2037500</v>
      </c>
      <c r="D36" s="32"/>
      <c r="E36" s="32">
        <v>1724000</v>
      </c>
      <c r="F36" s="32"/>
      <c r="G36" s="32">
        <f t="shared" si="2"/>
        <v>84.613496932515346</v>
      </c>
      <c r="H36" s="32"/>
      <c r="I36" s="20"/>
    </row>
    <row r="37" spans="1:9" s="6" customFormat="1" ht="18.75">
      <c r="A37" s="10">
        <f>A36+1</f>
        <v>2</v>
      </c>
      <c r="B37" s="11" t="s">
        <v>39</v>
      </c>
      <c r="C37" s="32">
        <v>110000</v>
      </c>
      <c r="D37" s="32"/>
      <c r="E37" s="32">
        <v>32000</v>
      </c>
      <c r="F37" s="32"/>
      <c r="G37" s="32">
        <f t="shared" si="2"/>
        <v>29.09090909090909</v>
      </c>
      <c r="H37" s="32"/>
      <c r="I37" s="20"/>
    </row>
    <row r="38" spans="1:9" s="6" customFormat="1" ht="18.75">
      <c r="A38" s="10">
        <f>A37+1</f>
        <v>3</v>
      </c>
      <c r="B38" s="11" t="s">
        <v>40</v>
      </c>
      <c r="C38" s="32">
        <v>550000</v>
      </c>
      <c r="D38" s="32"/>
      <c r="E38" s="32">
        <v>267000</v>
      </c>
      <c r="F38" s="32"/>
      <c r="G38" s="32">
        <f t="shared" si="2"/>
        <v>48.545454545454547</v>
      </c>
      <c r="H38" s="32"/>
      <c r="I38" s="20"/>
    </row>
    <row r="39" spans="1:9" s="6" customFormat="1" ht="18.75">
      <c r="A39" s="10">
        <f>A38+1</f>
        <v>4</v>
      </c>
      <c r="B39" s="11" t="s">
        <v>41</v>
      </c>
      <c r="C39" s="32">
        <v>258000</v>
      </c>
      <c r="D39" s="32"/>
      <c r="E39" s="32">
        <v>20000</v>
      </c>
      <c r="F39" s="32"/>
      <c r="G39" s="32">
        <f t="shared" si="2"/>
        <v>7.7519379844961236</v>
      </c>
      <c r="H39" s="32"/>
      <c r="I39" s="20"/>
    </row>
    <row r="40" spans="1:9" s="6" customFormat="1" ht="18.75">
      <c r="A40" s="10">
        <v>5</v>
      </c>
      <c r="B40" s="11" t="s">
        <v>45</v>
      </c>
      <c r="C40" s="32">
        <v>25000</v>
      </c>
      <c r="D40" s="32"/>
      <c r="E40" s="32">
        <v>20000</v>
      </c>
      <c r="F40" s="32"/>
      <c r="G40" s="32">
        <f t="shared" si="2"/>
        <v>80</v>
      </c>
      <c r="H40" s="32"/>
      <c r="I40" s="20"/>
    </row>
    <row r="41" spans="1:9" s="6" customFormat="1" ht="18.75">
      <c r="A41" s="10">
        <v>6</v>
      </c>
      <c r="B41" s="11" t="s">
        <v>42</v>
      </c>
      <c r="C41" s="32">
        <v>19500</v>
      </c>
      <c r="D41" s="32"/>
      <c r="E41" s="32">
        <v>24000</v>
      </c>
      <c r="F41" s="32"/>
      <c r="G41" s="32">
        <f t="shared" si="2"/>
        <v>123.07692307692308</v>
      </c>
      <c r="H41" s="32"/>
      <c r="I41" s="20"/>
    </row>
    <row r="42" spans="1:9" s="6" customFormat="1" ht="18.600000000000001" customHeight="1">
      <c r="A42" s="26" t="s">
        <v>6</v>
      </c>
      <c r="B42" s="27" t="s">
        <v>43</v>
      </c>
      <c r="C42" s="52"/>
      <c r="D42" s="52"/>
      <c r="E42" s="52"/>
      <c r="F42" s="52"/>
      <c r="G42" s="52"/>
      <c r="H42" s="52"/>
      <c r="I42" s="20"/>
    </row>
    <row r="43" spans="1:9" ht="22.5" customHeight="1">
      <c r="A43" s="6"/>
      <c r="B43" s="28"/>
      <c r="C43" s="6"/>
      <c r="D43" s="6"/>
      <c r="E43" s="6"/>
      <c r="F43" s="6"/>
      <c r="G43" s="6"/>
      <c r="H43" s="6"/>
    </row>
    <row r="44" spans="1:9" ht="18.75">
      <c r="A44" s="6"/>
      <c r="B44" s="28"/>
      <c r="C44" s="6"/>
      <c r="D44" s="6"/>
      <c r="E44" s="6"/>
      <c r="F44" s="6"/>
      <c r="G44" s="6"/>
      <c r="H44" s="6"/>
    </row>
    <row r="45" spans="1:9" ht="18.75">
      <c r="A45" s="6"/>
      <c r="B45" s="29"/>
      <c r="C45" s="6"/>
      <c r="D45" s="6"/>
      <c r="E45" s="6"/>
      <c r="F45" s="6"/>
      <c r="G45" s="6"/>
      <c r="H45" s="6"/>
    </row>
    <row r="46" spans="1:9" ht="18.75">
      <c r="A46" s="13"/>
      <c r="B46" s="28"/>
      <c r="C46" s="6"/>
      <c r="D46" s="6"/>
      <c r="E46" s="6"/>
      <c r="F46" s="6"/>
      <c r="G46" s="6"/>
      <c r="H46" s="6"/>
    </row>
    <row r="47" spans="1:9" ht="18.75">
      <c r="A47" s="1"/>
      <c r="B47" s="28"/>
      <c r="C47" s="6"/>
      <c r="D47" s="6"/>
      <c r="E47" s="6"/>
      <c r="F47" s="6"/>
      <c r="G47" s="6"/>
      <c r="H47" s="6"/>
    </row>
    <row r="48" spans="1:9" ht="18.75">
      <c r="A48" s="1"/>
      <c r="B48" s="28"/>
      <c r="C48" s="6"/>
      <c r="D48" s="6"/>
      <c r="E48" s="6"/>
      <c r="F48" s="6"/>
      <c r="G48" s="6"/>
      <c r="H48" s="6"/>
    </row>
  </sheetData>
  <mergeCells count="39">
    <mergeCell ref="IO3:IV3"/>
    <mergeCell ref="FE3:FL3"/>
    <mergeCell ref="FM3:FT3"/>
    <mergeCell ref="FU3:GB3"/>
    <mergeCell ref="GC3:GJ3"/>
    <mergeCell ref="GK3:GR3"/>
    <mergeCell ref="GS3:GZ3"/>
    <mergeCell ref="HA3:HH3"/>
    <mergeCell ref="HI3:HP3"/>
    <mergeCell ref="HQ3:HX3"/>
    <mergeCell ref="HY3:IF3"/>
    <mergeCell ref="IG3:IN3"/>
    <mergeCell ref="EW3:FD3"/>
    <mergeCell ref="BM3:BT3"/>
    <mergeCell ref="BU3:CB3"/>
    <mergeCell ref="CC3:CJ3"/>
    <mergeCell ref="CK3:CR3"/>
    <mergeCell ref="CS3:CZ3"/>
    <mergeCell ref="DA3:DH3"/>
    <mergeCell ref="DI3:DP3"/>
    <mergeCell ref="DQ3:DX3"/>
    <mergeCell ref="DY3:EF3"/>
    <mergeCell ref="EG3:EN3"/>
    <mergeCell ref="EO3:EV3"/>
    <mergeCell ref="BE3:BL3"/>
    <mergeCell ref="I3:P3"/>
    <mergeCell ref="G1:H1"/>
    <mergeCell ref="A4:H4"/>
    <mergeCell ref="A5:A7"/>
    <mergeCell ref="B5:B7"/>
    <mergeCell ref="C5:D6"/>
    <mergeCell ref="E5:F6"/>
    <mergeCell ref="G5:H6"/>
    <mergeCell ref="A3:H3"/>
    <mergeCell ref="Q3:X3"/>
    <mergeCell ref="Y3:AF3"/>
    <mergeCell ref="AG3:AN3"/>
    <mergeCell ref="AO3:AV3"/>
    <mergeCell ref="AW3:BD3"/>
  </mergeCells>
  <pageMargins left="0.45" right="0.45" top="0.5" bottom="0.5" header="0.3" footer="0.3"/>
  <pageSetup paperSize="9" scale="50" orientation="portrait" r:id="rId1"/>
  <colBreaks count="1" manualBreakCount="1">
    <brk id="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1E3DCA-913F-471B-97B2-85309CD7A9F8}">
  <ds:schemaRefs>
    <ds:schemaRef ds:uri="http://schemas.microsoft.com/office/infopath/2007/PartnerControls"/>
    <ds:schemaRef ds:uri="http://schemas.openxmlformats.org/package/2006/metadata/core-properties"/>
    <ds:schemaRef ds:uri="http://purl.org/dc/elements/1.1/"/>
    <ds:schemaRef ds:uri="http://schemas.microsoft.com/office/2006/documentManagement/types"/>
    <ds:schemaRef ds:uri="http://purl.org/dc/dcmitype/"/>
    <ds:schemaRef ds:uri="http://purl.org/dc/term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E543531-1B4A-4207-8386-FA5675961B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06BB30C-4494-413A-AE75-30BD91B1F5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pNgansach</cp:lastModifiedBy>
  <cp:lastPrinted>2023-12-08T01:02:13Z</cp:lastPrinted>
  <dcterms:created xsi:type="dcterms:W3CDTF">2018-08-22T07:49:45Z</dcterms:created>
  <dcterms:modified xsi:type="dcterms:W3CDTF">2023-12-08T01:03:39Z</dcterms:modified>
</cp:coreProperties>
</file>